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Раздел 1" sheetId="2" r:id="rId1"/>
    <sheet name="2021" sheetId="5" r:id="rId2"/>
    <sheet name="2022" sheetId="6" r:id="rId3"/>
    <sheet name="свод" sheetId="7" state="hidden" r:id="rId4"/>
  </sheets>
  <definedNames>
    <definedName name="_FilterDatabase" localSheetId="1" hidden="1">'2021'!$A$9:$AV$15</definedName>
    <definedName name="_FilterDatabase" localSheetId="2" hidden="1">'2022'!$A$9:$AG$15</definedName>
    <definedName name="_FilterDatabase" localSheetId="0" hidden="1">'Раздел 1'!$A$11:$L$17</definedName>
    <definedName name="BossProviderVariable?_7106997f_1712_45aa_bbd7_e09b96781d20" hidden="1">"25_01_2006"</definedName>
    <definedName name="Print_Area" localSheetId="1">'2021'!$A$1:$W$15</definedName>
    <definedName name="Print_Area" localSheetId="2">'2022'!$A$1:$W$15</definedName>
    <definedName name="Print_Area" localSheetId="0">'Раздел 1'!$A$1:$K$17</definedName>
    <definedName name="Z_01451C91_14DA_4D26_B1B3_18A70391612A_.wvu.PrintArea" localSheetId="1" hidden="1">'2021'!$A$1:$W$15</definedName>
    <definedName name="Z_01451C91_14DA_4D26_B1B3_18A70391612A_.wvu.PrintArea" localSheetId="2" hidden="1">'2022'!$A$1:$W$15</definedName>
    <definedName name="Z_01451C91_14DA_4D26_B1B3_18A70391612A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2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PrintArea" localSheetId="1" hidden="1">'2021'!$A$1:$W$15</definedName>
    <definedName name="Z_16B8344E_73EB_416B_B009_420D58C33AEC_.wvu.PrintArea" localSheetId="2" hidden="1">'2022'!$A$1:$W$15</definedName>
    <definedName name="Z_16B8344E_73EB_416B_B009_420D58C33AEC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2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35164214_6B83_4B40_8294_2E9A0423440B_.wvu.PrintArea" localSheetId="1" hidden="1">'2021'!$A$1:$W$15</definedName>
    <definedName name="Z_35164214_6B83_4B40_8294_2E9A0423440B_.wvu.PrintArea" localSheetId="2" hidden="1">'2022'!$A$1:$W$15</definedName>
    <definedName name="Z_35164214_6B83_4B40_8294_2E9A0423440B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2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'2021'!$A$9:$W$9</definedName>
    <definedName name="Z_4B6D6BCB_EE2D_42AC_9192_354A33B0E0EA_.wvu.PrintArea" localSheetId="1" hidden="1">'2021'!$A$1:$W$15</definedName>
    <definedName name="Z_4B6D6BCB_EE2D_42AC_9192_354A33B0E0EA_.wvu.PrintArea" localSheetId="2" hidden="1">'2022'!$A$1:$W$15</definedName>
    <definedName name="Z_4B6D6BCB_EE2D_42AC_9192_354A33B0E0EA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2" hidden="1">'2022'!#REF!,'2022'!#REF!,'2022'!#REF!,'2022'!#REF!,'2022'!#REF!,'2022'!#REF!,'2022'!#REF!,'2022'!#REF!,'2022'!#REF!,'2022'!#REF!,'2022'!#REF!,'2022'!#REF!,'2022'!#REF!,'2022'!#REF!</definedName>
    <definedName name="Z_B742453E_6192_4495_8455_B4A974C6429E_.wvu.PrintArea" localSheetId="1" hidden="1">'2021'!$A$1:$W$15</definedName>
    <definedName name="Z_B742453E_6192_4495_8455_B4A974C6429E_.wvu.PrintArea" localSheetId="2" hidden="1">'2022'!$A$1:$W$15</definedName>
    <definedName name="Z_B742453E_6192_4495_8455_B4A974C6429E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2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FCDC4A7_B1EE_4F7B_A9A5_CB3F46056C80_.wvu.PrintArea" localSheetId="1" hidden="1">'2021'!$A$1:$W$15</definedName>
    <definedName name="Z_DFCDC4A7_B1EE_4F7B_A9A5_CB3F46056C80_.wvu.PrintArea" localSheetId="2" hidden="1">'2022'!$A$1:$W$15</definedName>
    <definedName name="Z_DFCDC4A7_B1EE_4F7B_A9A5_CB3F46056C80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2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PrintArea" localSheetId="1" hidden="1">'2021'!$A$1:$W$15</definedName>
    <definedName name="Z_E557CDC6_6AA0_4DD0_B6F9_A94A1E4C138A_.wvu.PrintArea" localSheetId="2" hidden="1">'2022'!$A$1:$W$15</definedName>
    <definedName name="Z_E557CDC6_6AA0_4DD0_B6F9_A94A1E4C138A_.wvu.Rows" localSheetId="1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2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_xlnm.Print_Area" localSheetId="2">'2022'!$A$1:$W$15</definedName>
  </definedNames>
  <calcPr calcId="125725"/>
</workbook>
</file>

<file path=xl/calcChain.xml><?xml version="1.0" encoding="utf-8"?>
<calcChain xmlns="http://schemas.openxmlformats.org/spreadsheetml/2006/main">
  <c r="G17" i="2"/>
  <c r="H17"/>
  <c r="E15" i="5" l="1"/>
  <c r="F15"/>
  <c r="G15"/>
  <c r="H15"/>
  <c r="I15"/>
  <c r="J15"/>
  <c r="K15"/>
  <c r="L15"/>
  <c r="M15"/>
  <c r="N15"/>
  <c r="O15"/>
  <c r="P15"/>
  <c r="Q15"/>
  <c r="R15"/>
  <c r="S15"/>
  <c r="T15"/>
  <c r="U15"/>
  <c r="V15"/>
  <c r="D15" i="6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4" i="5" l="1"/>
  <c r="AE14" s="1"/>
  <c r="W13" l="1"/>
  <c r="AE13" s="1"/>
  <c r="W12"/>
  <c r="AE12" s="1"/>
  <c r="W11"/>
  <c r="W15" l="1"/>
  <c r="C30" i="7" l="1"/>
  <c r="C26"/>
  <c r="C14" i="6"/>
  <c r="C13"/>
  <c r="C12"/>
  <c r="C11"/>
  <c r="D14" i="5"/>
  <c r="C14" s="1"/>
  <c r="D13"/>
  <c r="D12"/>
  <c r="C12" s="1"/>
  <c r="D11"/>
  <c r="C15" i="6" l="1"/>
  <c r="C11" i="5"/>
  <c r="D15"/>
  <c r="C13"/>
  <c r="E13" i="7" l="1"/>
  <c r="C15" i="5"/>
  <c r="E18" i="7"/>
  <c r="D18"/>
  <c r="E8" l="1"/>
  <c r="I17" i="2"/>
  <c r="E5" i="7"/>
  <c r="E12"/>
  <c r="E9"/>
  <c r="E14"/>
  <c r="E19"/>
  <c r="E15"/>
  <c r="E11"/>
  <c r="E10"/>
  <c r="E7"/>
  <c r="E4"/>
  <c r="E16"/>
  <c r="F18"/>
  <c r="C18" s="1"/>
  <c r="D17" l="1"/>
  <c r="D11"/>
  <c r="D10"/>
  <c r="L17" i="2"/>
  <c r="D21" i="7"/>
  <c r="D20"/>
  <c r="D4"/>
  <c r="D6"/>
  <c r="D14"/>
  <c r="D5"/>
  <c r="D7"/>
  <c r="D19"/>
  <c r="D12"/>
  <c r="D13"/>
  <c r="D16"/>
  <c r="E6"/>
  <c r="D9"/>
  <c r="E17"/>
  <c r="E21"/>
  <c r="F19"/>
  <c r="F9"/>
  <c r="F15"/>
  <c r="F7"/>
  <c r="F14"/>
  <c r="G18"/>
  <c r="F20"/>
  <c r="F17"/>
  <c r="F12"/>
  <c r="F16"/>
  <c r="F5"/>
  <c r="F21"/>
  <c r="F11"/>
  <c r="F4"/>
  <c r="F13"/>
  <c r="F8"/>
  <c r="C11" l="1"/>
  <c r="G11" s="1"/>
  <c r="C16"/>
  <c r="G16" s="1"/>
  <c r="D8"/>
  <c r="C8" s="1"/>
  <c r="G8" s="1"/>
  <c r="C5"/>
  <c r="G5" s="1"/>
  <c r="C14"/>
  <c r="G14" s="1"/>
  <c r="C19"/>
  <c r="G19" s="1"/>
  <c r="C12"/>
  <c r="G12" s="1"/>
  <c r="C13"/>
  <c r="G13" s="1"/>
  <c r="C7"/>
  <c r="G7" s="1"/>
  <c r="C17"/>
  <c r="C9"/>
  <c r="G9" s="1"/>
  <c r="F6"/>
  <c r="C6" s="1"/>
  <c r="C4"/>
  <c r="G4" s="1"/>
  <c r="C21"/>
  <c r="G21" s="1"/>
  <c r="G6" l="1"/>
  <c r="G17"/>
  <c r="E20" l="1"/>
  <c r="E24" l="1"/>
  <c r="C20"/>
  <c r="G20" s="1"/>
  <c r="E29" l="1"/>
  <c r="E31" s="1"/>
  <c r="D15"/>
  <c r="C15" s="1"/>
  <c r="D24" l="1"/>
  <c r="G15" l="1"/>
  <c r="D29" l="1"/>
  <c r="D31" s="1"/>
  <c r="F10" l="1"/>
  <c r="C10" l="1"/>
  <c r="F24"/>
  <c r="G10" l="1"/>
  <c r="C24"/>
  <c r="G24" s="1"/>
  <c r="F29" l="1"/>
  <c r="C29" l="1"/>
  <c r="C31" s="1"/>
  <c r="F31"/>
  <c r="A12" i="6" l="1"/>
  <c r="A13" s="1"/>
  <c r="A14" s="1"/>
  <c r="A14" i="2" l="1"/>
  <c r="A15" s="1"/>
  <c r="A16" s="1"/>
  <c r="B24" i="7" l="1"/>
  <c r="A12" i="5" l="1"/>
  <c r="A13" s="1"/>
  <c r="A14" s="1"/>
</calcChain>
</file>

<file path=xl/sharedStrings.xml><?xml version="1.0" encoding="utf-8"?>
<sst xmlns="http://schemas.openxmlformats.org/spreadsheetml/2006/main" count="184" uniqueCount="89">
  <si>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</si>
  <si>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</si>
  <si>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</si>
  <si>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</si>
  <si>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</si>
  <si>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</si>
  <si>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</si>
  <si>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</si>
  <si>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</si>
  <si>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</si>
  <si>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</si>
  <si>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</si>
  <si>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</si>
  <si>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</si>
  <si>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</si>
  <si>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</si>
  <si>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</si>
  <si>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</si>
  <si>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</si>
  <si>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</si>
  <si>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</si>
  <si>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</si>
  <si>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</si>
  <si>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</si>
  <si>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</si>
  <si>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</si>
  <si>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</si>
  <si>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ГВС</t>
  </si>
  <si>
    <t>Электрика</t>
  </si>
  <si>
    <t>руб.</t>
  </si>
  <si>
    <t>ед.</t>
  </si>
  <si>
    <t>кв.м.</t>
  </si>
  <si>
    <t>куб.м.</t>
  </si>
  <si>
    <t>Итого по муниципальному образованию</t>
  </si>
  <si>
    <t>ХВС</t>
  </si>
  <si>
    <t>хвс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</si>
  <si>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</si>
  <si>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</si>
  <si>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</si>
  <si>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</si>
  <si>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</si>
  <si>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</si>
  <si>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</si>
  <si>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</si>
  <si>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</si>
  <si>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</si>
  <si>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</si>
  <si>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РО</t>
  </si>
  <si>
    <t>панельный</t>
  </si>
  <si>
    <t>кирпич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</si>
  <si>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</si>
  <si>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</si>
  <si>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</si>
  <si>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</si>
  <si>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</si>
  <si>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</si>
  <si>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</si>
  <si>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</si>
  <si>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</si>
  <si>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</si>
  <si>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</si>
  <si>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</si>
  <si>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</si>
  <si>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</si>
  <si>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</si>
  <si>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</si>
  <si>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</si>
  <si>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</si>
  <si>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</si>
  <si>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</si>
  <si>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</si>
  <si>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разница с разделом 1</t>
  </si>
  <si>
    <t xml:space="preserve">со строительным контролем </t>
  </si>
  <si>
    <t>фундамент</t>
  </si>
  <si>
    <t>СЕТИ</t>
  </si>
  <si>
    <t>Муниципальное образование Петровское сельское поселение</t>
  </si>
  <si>
    <t>Пос. Петровское, ул. Шоссейная, д. 28</t>
  </si>
  <si>
    <t>Пос. Петровское, ул. Шоссейная, д. 31</t>
  </si>
  <si>
    <t>Пос. Петровское, ул. Шоссейная, д. 32</t>
  </si>
  <si>
    <t>Пос. Петровское, ул. Шоссейная, д. 33</t>
  </si>
  <si>
    <t>х</t>
  </si>
  <si>
    <t>Раздел I. Перечень многоквартирных домов, которые подлежат капитальному ремонту в 2020-2022 годах, за счет средств собственников формирующих фонд капитального ремонта на счетах регионального оператора</t>
  </si>
  <si>
    <t>Раздел III. Реестр многоквартирных домов, которые подлежат капитальному ремонту в 2021 году, за счет средств собственников формирующих фонд капитального ремонта на счетах регионального оператора</t>
  </si>
  <si>
    <t>Раздел IV. Реестр многоквартирных домов, которые подлежат капитальному ремонту в 2022 году, за счет средств собственников формирующих фонд капитального ремонта на счетах регионального оператора</t>
  </si>
  <si>
    <t>Стоимость капитального ремонта за счет средств собственников помещений в МКД</t>
  </si>
  <si>
    <t>Приложение</t>
  </si>
  <si>
    <t>к постановлению МО Петровское сельское поселение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</si>
  <si>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МО Петровское сельское поселение</t>
  </si>
  <si>
    <t>от  "16" сентября 2020 года № 147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</si>
</sst>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0" fillId="0" borderId="0" xfId="0"/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1" fontId="5" fillId="2" borderId="8" xfId="0" applyNumberFormat="1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5" fillId="2" borderId="9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0" fontId="12" fillId="2" borderId="0" xfId="0" applyFont="1" applyFill="1" applyAlignment="1"/>
    <xf numFmtId="2" fontId="5" fillId="2" borderId="8" xfId="0" applyNumberFormat="1" applyFont="1" applyFill="1" applyBorder="1" applyAlignment="1">
      <alignment vertical="center"/>
    </xf>
    <xf numFmtId="1" fontId="5" fillId="2" borderId="0" xfId="0" applyNumberFormat="1" applyFont="1" applyFill="1" applyAlignment="1">
      <alignment horizontal="left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left" vertical="center"/>
    </xf>
    <xf numFmtId="1" fontId="4" fillId="2" borderId="8" xfId="0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1" fontId="12" fillId="2" borderId="0" xfId="0" applyNumberFormat="1" applyFont="1" applyFill="1" applyAlignment="1"/>
    <xf numFmtId="0" fontId="5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/>
    <xf numFmtId="4" fontId="7" fillId="2" borderId="0" xfId="0" applyNumberFormat="1" applyFont="1" applyFill="1" applyBorder="1"/>
    <xf numFmtId="0" fontId="5" fillId="2" borderId="8" xfId="0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8" xfId="0" applyNumberFormat="1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 wrapText="1"/>
    </xf>
    <xf numFmtId="1" fontId="5" fillId="2" borderId="8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23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</cellXfs>
  <cellStyles count="29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 2" xfId="16"/>
    <cellStyle name="Финансовый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0" zoomScaleNormal="70" zoomScaleSheetLayoutView="80" workbookViewId="0">
      <pane xSplit="2" topLeftCell="C1" activePane="topRight" state="frozen"/>
      <selection pane="topRight" activeCell="I20" sqref="I20"/>
    </sheetView>
  </sheetViews>
  <sheetFormatPr defaultColWidth="9.140625" defaultRowHeight="15.75"/>
  <cols>
    <col min="1" max="1" width="13.42578125" style="27" customWidth="1"/>
    <col min="2" max="2" width="73.28515625" style="28" customWidth="1"/>
    <col min="3" max="4" width="9.140625" style="17" customWidth="1"/>
    <col min="5" max="5" width="25.5703125" style="17" customWidth="1"/>
    <col min="6" max="6" width="9.140625" style="17" customWidth="1"/>
    <col min="7" max="7" width="15.28515625" style="17" customWidth="1"/>
    <col min="8" max="8" width="10.85546875" style="55" customWidth="1"/>
    <col min="9" max="9" width="20.140625" style="18" customWidth="1"/>
    <col min="10" max="10" width="13.140625" style="17" customWidth="1"/>
    <col min="11" max="11" width="9.140625" style="17" customWidth="1"/>
    <col min="12" max="12" width="17.85546875" style="57" hidden="1" customWidth="1"/>
    <col min="13" max="13" width="19.28515625" style="57" customWidth="1"/>
    <col min="14" max="16384" width="9.140625" style="21"/>
  </cols>
  <sheetData>
    <row r="1" spans="1:11">
      <c r="A1" s="23"/>
      <c r="B1" s="6"/>
      <c r="C1" s="2"/>
      <c r="D1" s="3"/>
      <c r="E1" s="3"/>
      <c r="F1" s="4"/>
      <c r="G1" s="3"/>
      <c r="H1" s="2"/>
      <c r="I1" s="67" t="s">
        <v>85</v>
      </c>
      <c r="J1" s="3"/>
      <c r="K1" s="3"/>
    </row>
    <row r="2" spans="1:11">
      <c r="A2" s="23"/>
      <c r="B2" s="6"/>
      <c r="C2" s="2"/>
      <c r="D2" s="3"/>
      <c r="E2" s="3"/>
      <c r="F2" s="4"/>
      <c r="G2" s="3"/>
      <c r="H2" s="2"/>
      <c r="I2" s="67" t="s">
        <v>86</v>
      </c>
      <c r="J2" s="3"/>
      <c r="K2" s="3"/>
    </row>
    <row r="3" spans="1:11">
      <c r="A3" s="23"/>
      <c r="B3" s="6"/>
      <c r="C3" s="2"/>
      <c r="D3" s="3"/>
      <c r="E3" s="3"/>
      <c r="F3" s="4"/>
      <c r="G3" s="3"/>
      <c r="H3" s="2"/>
      <c r="I3" s="67" t="s">
        <v>88</v>
      </c>
      <c r="J3" s="3"/>
      <c r="K3" s="3"/>
    </row>
    <row r="4" spans="1:11">
      <c r="A4" s="23"/>
      <c r="B4" s="6"/>
      <c r="C4" s="2"/>
      <c r="D4" s="3"/>
      <c r="E4" s="3"/>
      <c r="F4" s="4"/>
      <c r="G4" s="3"/>
      <c r="H4" s="2"/>
      <c r="I4" s="72"/>
      <c r="J4" s="3"/>
      <c r="K4" s="3"/>
    </row>
    <row r="5" spans="1:11" ht="31.5" customHeight="1">
      <c r="A5" s="75" t="s">
        <v>87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33" customHeight="1">
      <c r="A6" s="77" t="s">
        <v>81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4" customHeight="1">
      <c r="A7" s="79" t="s">
        <v>1</v>
      </c>
      <c r="B7" s="80" t="s">
        <v>2</v>
      </c>
      <c r="C7" s="81" t="s">
        <v>36</v>
      </c>
      <c r="D7" s="81"/>
      <c r="E7" s="82" t="s">
        <v>37</v>
      </c>
      <c r="F7" s="83" t="s">
        <v>38</v>
      </c>
      <c r="G7" s="84" t="s">
        <v>39</v>
      </c>
      <c r="H7" s="85" t="s">
        <v>40</v>
      </c>
      <c r="I7" s="76" t="s">
        <v>84</v>
      </c>
      <c r="J7" s="84" t="s">
        <v>41</v>
      </c>
      <c r="K7" s="84" t="s">
        <v>42</v>
      </c>
    </row>
    <row r="8" spans="1:11" ht="15" customHeight="1">
      <c r="A8" s="79"/>
      <c r="B8" s="80"/>
      <c r="C8" s="85" t="s">
        <v>43</v>
      </c>
      <c r="D8" s="84" t="s">
        <v>44</v>
      </c>
      <c r="E8" s="82"/>
      <c r="F8" s="83"/>
      <c r="G8" s="84"/>
      <c r="H8" s="85"/>
      <c r="I8" s="76"/>
      <c r="J8" s="84"/>
      <c r="K8" s="84"/>
    </row>
    <row r="9" spans="1:11" ht="91.5" customHeight="1">
      <c r="A9" s="79"/>
      <c r="B9" s="80"/>
      <c r="C9" s="85"/>
      <c r="D9" s="84"/>
      <c r="E9" s="82"/>
      <c r="F9" s="83"/>
      <c r="G9" s="84"/>
      <c r="H9" s="85"/>
      <c r="I9" s="76"/>
      <c r="J9" s="84"/>
      <c r="K9" s="84"/>
    </row>
    <row r="10" spans="1:11" ht="18" customHeight="1">
      <c r="A10" s="60"/>
      <c r="B10" s="61"/>
      <c r="C10" s="85"/>
      <c r="D10" s="84"/>
      <c r="E10" s="82"/>
      <c r="F10" s="83"/>
      <c r="G10" s="25" t="s">
        <v>45</v>
      </c>
      <c r="H10" s="9" t="s">
        <v>46</v>
      </c>
      <c r="I10" s="63" t="s">
        <v>29</v>
      </c>
      <c r="J10" s="84"/>
      <c r="K10" s="84"/>
    </row>
    <row r="11" spans="1:11">
      <c r="A11" s="5">
        <v>1</v>
      </c>
      <c r="B11" s="24">
        <v>2</v>
      </c>
      <c r="C11" s="10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</row>
    <row r="12" spans="1:11">
      <c r="A12" s="51" t="s">
        <v>75</v>
      </c>
      <c r="B12" s="59"/>
      <c r="C12" s="70"/>
      <c r="D12" s="70"/>
      <c r="E12" s="70"/>
      <c r="F12" s="70"/>
      <c r="G12" s="70"/>
      <c r="H12" s="10"/>
      <c r="I12" s="70"/>
      <c r="J12" s="70"/>
      <c r="K12" s="70"/>
    </row>
    <row r="13" spans="1:11">
      <c r="A13" s="62">
        <v>1</v>
      </c>
      <c r="B13" s="45" t="s">
        <v>76</v>
      </c>
      <c r="C13" s="5">
        <v>1968</v>
      </c>
      <c r="D13" s="70"/>
      <c r="E13" s="70" t="s">
        <v>49</v>
      </c>
      <c r="F13" s="5">
        <v>2</v>
      </c>
      <c r="G13" s="70">
        <v>857.42</v>
      </c>
      <c r="H13" s="10">
        <v>49</v>
      </c>
      <c r="I13" s="73">
        <v>12752862.380000001</v>
      </c>
      <c r="J13" s="26">
        <v>44925</v>
      </c>
      <c r="K13" s="70" t="s">
        <v>47</v>
      </c>
    </row>
    <row r="14" spans="1:11">
      <c r="A14" s="62">
        <f>A13+1</f>
        <v>2</v>
      </c>
      <c r="B14" s="45" t="s">
        <v>77</v>
      </c>
      <c r="C14" s="5">
        <v>1972</v>
      </c>
      <c r="D14" s="70"/>
      <c r="E14" s="70" t="s">
        <v>48</v>
      </c>
      <c r="F14" s="5">
        <v>2</v>
      </c>
      <c r="G14" s="70">
        <v>779.26</v>
      </c>
      <c r="H14" s="10">
        <v>48</v>
      </c>
      <c r="I14" s="73">
        <v>9452255.3699999992</v>
      </c>
      <c r="J14" s="26">
        <v>44925</v>
      </c>
      <c r="K14" s="70" t="s">
        <v>47</v>
      </c>
    </row>
    <row r="15" spans="1:11">
      <c r="A15" s="62">
        <f>A14+1</f>
        <v>3</v>
      </c>
      <c r="B15" s="45" t="s">
        <v>78</v>
      </c>
      <c r="C15" s="5">
        <v>1972</v>
      </c>
      <c r="D15" s="70"/>
      <c r="E15" s="70" t="s">
        <v>48</v>
      </c>
      <c r="F15" s="5">
        <v>2</v>
      </c>
      <c r="G15" s="70">
        <v>771.52</v>
      </c>
      <c r="H15" s="10">
        <v>46</v>
      </c>
      <c r="I15" s="73">
        <v>9407018.2200000007</v>
      </c>
      <c r="J15" s="26">
        <v>44925</v>
      </c>
      <c r="K15" s="70" t="s">
        <v>47</v>
      </c>
    </row>
    <row r="16" spans="1:11">
      <c r="A16" s="62">
        <f>A15+1</f>
        <v>4</v>
      </c>
      <c r="B16" s="45" t="s">
        <v>79</v>
      </c>
      <c r="C16" s="5">
        <v>1978</v>
      </c>
      <c r="D16" s="70"/>
      <c r="E16" s="70" t="s">
        <v>48</v>
      </c>
      <c r="F16" s="5">
        <v>3</v>
      </c>
      <c r="G16" s="70">
        <v>1443.9</v>
      </c>
      <c r="H16" s="10">
        <v>67</v>
      </c>
      <c r="I16" s="73">
        <v>14164898.33</v>
      </c>
      <c r="J16" s="26">
        <v>44925</v>
      </c>
      <c r="K16" s="70" t="s">
        <v>47</v>
      </c>
    </row>
    <row r="17" spans="1:13">
      <c r="A17" s="74" t="s">
        <v>33</v>
      </c>
      <c r="B17" s="74"/>
      <c r="C17" s="70" t="s">
        <v>80</v>
      </c>
      <c r="D17" s="70" t="s">
        <v>80</v>
      </c>
      <c r="E17" s="70" t="s">
        <v>80</v>
      </c>
      <c r="F17" s="70" t="s">
        <v>80</v>
      </c>
      <c r="G17" s="70">
        <f>SUM(G13:G16)</f>
        <v>3852.1</v>
      </c>
      <c r="H17" s="70">
        <f>SUM(H13:H16)</f>
        <v>210</v>
      </c>
      <c r="I17" s="70">
        <f>SUM(I13:I16)</f>
        <v>45777034.299999997</v>
      </c>
      <c r="J17" s="70" t="s">
        <v>80</v>
      </c>
      <c r="K17" s="70" t="s">
        <v>80</v>
      </c>
      <c r="L17" s="58" t="e">
        <f>#REF!-'2021'!C15-'2022'!C15</f>
        <v>#REF!</v>
      </c>
      <c r="M17" s="58"/>
    </row>
  </sheetData>
  <mergeCells count="15">
    <mergeCell ref="A17:B17"/>
    <mergeCell ref="A5:K5"/>
    <mergeCell ref="I7:I9"/>
    <mergeCell ref="A6:K6"/>
    <mergeCell ref="A7:A9"/>
    <mergeCell ref="B7:B9"/>
    <mergeCell ref="C7:D7"/>
    <mergeCell ref="E7:E10"/>
    <mergeCell ref="F7:F10"/>
    <mergeCell ref="G7:G9"/>
    <mergeCell ref="J7:J10"/>
    <mergeCell ref="K7:K10"/>
    <mergeCell ref="C8:C10"/>
    <mergeCell ref="D8:D10"/>
    <mergeCell ref="H7:H9"/>
  </mergeCells>
  <pageMargins left="0.7" right="0.7" top="0.75" bottom="0.75" header="0.3" footer="0.3"/>
  <pageSetup paperSize="9" scale="57" fitToHeight="0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view="pageBreakPreview" zoomScale="60" zoomScaleNormal="70" workbookViewId="0">
      <pane xSplit="3" ySplit="8" topLeftCell="H9" activePane="bottomRight" state="frozen"/>
      <selection pane="topRight" activeCell="D1" sqref="D1"/>
      <selection pane="bottomLeft" activeCell="A9" sqref="A9"/>
      <selection pane="bottomRight" sqref="A1:W1"/>
    </sheetView>
  </sheetViews>
  <sheetFormatPr defaultColWidth="9.140625" defaultRowHeight="15.75"/>
  <cols>
    <col min="1" max="1" width="6.28515625" style="53" customWidth="1"/>
    <col min="2" max="2" width="64.28515625" style="44" customWidth="1"/>
    <col min="3" max="3" width="20.42578125" style="67" customWidth="1"/>
    <col min="4" max="4" width="19.140625" style="67" customWidth="1"/>
    <col min="5" max="5" width="17.85546875" style="67" customWidth="1"/>
    <col min="6" max="6" width="18" style="67" customWidth="1"/>
    <col min="7" max="7" width="19" style="67" customWidth="1"/>
    <col min="8" max="8" width="16.5703125" style="67" customWidth="1"/>
    <col min="9" max="9" width="19.7109375" style="67" customWidth="1"/>
    <col min="10" max="10" width="8.42578125" style="67" hidden="1" customWidth="1"/>
    <col min="11" max="11" width="19.85546875" style="67" hidden="1" customWidth="1"/>
    <col min="12" max="12" width="22.42578125" style="67" hidden="1" customWidth="1"/>
    <col min="13" max="13" width="12.5703125" style="67" customWidth="1"/>
    <col min="14" max="14" width="19.140625" style="67" customWidth="1"/>
    <col min="15" max="15" width="11.85546875" style="67" customWidth="1"/>
    <col min="16" max="16" width="18.7109375" style="67" customWidth="1"/>
    <col min="17" max="17" width="13" style="67" customWidth="1"/>
    <col min="18" max="18" width="19.5703125" style="67" customWidth="1"/>
    <col min="19" max="19" width="16.140625" style="67" customWidth="1"/>
    <col min="20" max="20" width="11.7109375" style="67" customWidth="1"/>
    <col min="21" max="21" width="17.5703125" style="67" customWidth="1"/>
    <col min="22" max="22" width="16.28515625" style="67" customWidth="1"/>
    <col min="23" max="23" width="19.7109375" style="67" customWidth="1"/>
    <col min="24" max="25" width="14.42578125" style="19" hidden="1" customWidth="1"/>
    <col min="26" max="26" width="16.85546875" style="19" hidden="1" customWidth="1"/>
    <col min="27" max="30" width="14.42578125" style="19" hidden="1" customWidth="1"/>
    <col min="31" max="31" width="16.85546875" style="19" hidden="1" customWidth="1"/>
    <col min="32" max="34" width="14.42578125" style="19" hidden="1" customWidth="1"/>
    <col min="35" max="35" width="12.5703125" style="19" hidden="1" customWidth="1"/>
    <col min="36" max="36" width="9.140625" style="19" hidden="1" customWidth="1"/>
    <col min="37" max="38" width="9.140625" style="19" customWidth="1"/>
    <col min="39" max="39" width="9.28515625" style="19" customWidth="1"/>
    <col min="40" max="46" width="9.140625" style="19" customWidth="1"/>
    <col min="47" max="16384" width="9.140625" style="19"/>
  </cols>
  <sheetData>
    <row r="1" spans="1:34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64"/>
      <c r="Y1" s="64"/>
      <c r="Z1" s="64"/>
      <c r="AA1" s="64"/>
      <c r="AB1" s="11"/>
      <c r="AC1" s="11"/>
      <c r="AD1" s="11"/>
      <c r="AE1" s="11"/>
      <c r="AF1" s="11"/>
    </row>
    <row r="2" spans="1:34">
      <c r="A2" s="46"/>
      <c r="B2" s="7"/>
      <c r="X2" s="67"/>
      <c r="Y2" s="67"/>
      <c r="Z2" s="7"/>
      <c r="AA2" s="11"/>
      <c r="AB2" s="11"/>
      <c r="AC2" s="11"/>
      <c r="AD2" s="102" t="s">
        <v>0</v>
      </c>
      <c r="AE2" s="102"/>
      <c r="AF2" s="102"/>
    </row>
    <row r="3" spans="1:34" ht="47.25">
      <c r="A3" s="47" t="s">
        <v>1</v>
      </c>
      <c r="B3" s="29" t="s">
        <v>2</v>
      </c>
      <c r="C3" s="39" t="s">
        <v>3</v>
      </c>
      <c r="D3" s="43" t="s">
        <v>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69"/>
      <c r="Y3" s="31"/>
      <c r="Z3" s="7"/>
      <c r="AA3" s="11"/>
      <c r="AB3" s="11"/>
      <c r="AC3" s="11"/>
      <c r="AD3" s="11"/>
      <c r="AE3" s="11"/>
      <c r="AF3" s="11"/>
    </row>
    <row r="4" spans="1:34" ht="15" customHeight="1">
      <c r="A4" s="48"/>
      <c r="B4" s="40"/>
      <c r="C4" s="65"/>
      <c r="D4" s="96" t="s">
        <v>5</v>
      </c>
      <c r="E4" s="97"/>
      <c r="F4" s="97"/>
      <c r="G4" s="97"/>
      <c r="H4" s="97"/>
      <c r="I4" s="98"/>
      <c r="J4" s="96" t="s">
        <v>6</v>
      </c>
      <c r="K4" s="97"/>
      <c r="L4" s="98"/>
      <c r="M4" s="87" t="s">
        <v>7</v>
      </c>
      <c r="N4" s="88"/>
      <c r="O4" s="87" t="s">
        <v>8</v>
      </c>
      <c r="P4" s="88"/>
      <c r="Q4" s="87" t="s">
        <v>9</v>
      </c>
      <c r="R4" s="88"/>
      <c r="S4" s="32"/>
      <c r="T4" s="87" t="s">
        <v>10</v>
      </c>
      <c r="U4" s="88"/>
      <c r="V4" s="93" t="s">
        <v>11</v>
      </c>
      <c r="W4" s="93" t="s">
        <v>12</v>
      </c>
      <c r="X4" s="63"/>
      <c r="Y4" s="63"/>
      <c r="Z4" s="63"/>
      <c r="AA4" s="63"/>
      <c r="AB4" s="63"/>
      <c r="AC4" s="63"/>
      <c r="AD4" s="63"/>
      <c r="AE4" s="103" t="s">
        <v>13</v>
      </c>
      <c r="AF4" s="103" t="s">
        <v>14</v>
      </c>
      <c r="AG4" s="101" t="s">
        <v>15</v>
      </c>
      <c r="AH4" s="99" t="s">
        <v>73</v>
      </c>
    </row>
    <row r="5" spans="1:34" ht="15" customHeight="1">
      <c r="A5" s="48"/>
      <c r="B5" s="40"/>
      <c r="C5" s="65"/>
      <c r="D5" s="93" t="s">
        <v>16</v>
      </c>
      <c r="E5" s="93" t="s">
        <v>17</v>
      </c>
      <c r="F5" s="93" t="s">
        <v>18</v>
      </c>
      <c r="G5" s="93" t="s">
        <v>19</v>
      </c>
      <c r="H5" s="93" t="s">
        <v>20</v>
      </c>
      <c r="I5" s="93" t="s">
        <v>21</v>
      </c>
      <c r="J5" s="93"/>
      <c r="K5" s="93" t="s">
        <v>22</v>
      </c>
      <c r="L5" s="93" t="s">
        <v>23</v>
      </c>
      <c r="M5" s="89"/>
      <c r="N5" s="90"/>
      <c r="O5" s="89"/>
      <c r="P5" s="90"/>
      <c r="Q5" s="89"/>
      <c r="R5" s="90"/>
      <c r="S5" s="33"/>
      <c r="T5" s="89"/>
      <c r="U5" s="90"/>
      <c r="V5" s="94"/>
      <c r="W5" s="94"/>
      <c r="X5" s="63"/>
      <c r="Y5" s="63"/>
      <c r="Z5" s="63"/>
      <c r="AA5" s="63"/>
      <c r="AB5" s="63"/>
      <c r="AC5" s="63"/>
      <c r="AD5" s="63"/>
      <c r="AE5" s="103"/>
      <c r="AF5" s="103"/>
      <c r="AG5" s="101"/>
      <c r="AH5" s="100"/>
    </row>
    <row r="6" spans="1:34">
      <c r="A6" s="48"/>
      <c r="B6" s="40"/>
      <c r="C6" s="65"/>
      <c r="D6" s="94"/>
      <c r="E6" s="94"/>
      <c r="F6" s="94"/>
      <c r="G6" s="94"/>
      <c r="H6" s="94"/>
      <c r="I6" s="94"/>
      <c r="J6" s="94"/>
      <c r="K6" s="94"/>
      <c r="L6" s="94"/>
      <c r="M6" s="89"/>
      <c r="N6" s="90"/>
      <c r="O6" s="89"/>
      <c r="P6" s="90"/>
      <c r="Q6" s="89"/>
      <c r="R6" s="90"/>
      <c r="S6" s="33" t="s">
        <v>24</v>
      </c>
      <c r="T6" s="89"/>
      <c r="U6" s="90"/>
      <c r="V6" s="94"/>
      <c r="W6" s="94"/>
      <c r="X6" s="63" t="s">
        <v>25</v>
      </c>
      <c r="Y6" s="63" t="s">
        <v>26</v>
      </c>
      <c r="Z6" s="63" t="s">
        <v>35</v>
      </c>
      <c r="AA6" s="63" t="s">
        <v>27</v>
      </c>
      <c r="AB6" s="63" t="s">
        <v>34</v>
      </c>
      <c r="AC6" s="63" t="s">
        <v>28</v>
      </c>
      <c r="AD6" s="63" t="s">
        <v>74</v>
      </c>
      <c r="AE6" s="103"/>
      <c r="AF6" s="103"/>
      <c r="AG6" s="101"/>
      <c r="AH6" s="100"/>
    </row>
    <row r="7" spans="1:34" ht="45.75" customHeight="1">
      <c r="A7" s="49"/>
      <c r="B7" s="41"/>
      <c r="C7" s="66"/>
      <c r="D7" s="95"/>
      <c r="E7" s="95"/>
      <c r="F7" s="95"/>
      <c r="G7" s="95"/>
      <c r="H7" s="95"/>
      <c r="I7" s="95"/>
      <c r="J7" s="95"/>
      <c r="K7" s="95"/>
      <c r="L7" s="95"/>
      <c r="M7" s="91"/>
      <c r="N7" s="92"/>
      <c r="O7" s="91"/>
      <c r="P7" s="92"/>
      <c r="Q7" s="91"/>
      <c r="R7" s="92"/>
      <c r="S7" s="34"/>
      <c r="T7" s="91"/>
      <c r="U7" s="92"/>
      <c r="V7" s="95"/>
      <c r="W7" s="95"/>
      <c r="X7" s="63"/>
      <c r="Y7" s="63"/>
      <c r="Z7" s="63"/>
      <c r="AA7" s="63"/>
      <c r="AB7" s="63"/>
      <c r="AC7" s="63"/>
      <c r="AD7" s="63"/>
      <c r="AE7" s="103"/>
      <c r="AF7" s="103"/>
      <c r="AG7" s="101"/>
      <c r="AH7" s="100"/>
    </row>
    <row r="8" spans="1:34">
      <c r="A8" s="8"/>
      <c r="B8" s="60"/>
      <c r="C8" s="63" t="s">
        <v>29</v>
      </c>
      <c r="D8" s="63" t="s">
        <v>29</v>
      </c>
      <c r="E8" s="63" t="s">
        <v>29</v>
      </c>
      <c r="F8" s="63" t="s">
        <v>29</v>
      </c>
      <c r="G8" s="63" t="s">
        <v>29</v>
      </c>
      <c r="H8" s="63" t="s">
        <v>29</v>
      </c>
      <c r="I8" s="63" t="s">
        <v>29</v>
      </c>
      <c r="J8" s="63" t="s">
        <v>30</v>
      </c>
      <c r="K8" s="63" t="s">
        <v>29</v>
      </c>
      <c r="L8" s="63" t="s">
        <v>29</v>
      </c>
      <c r="M8" s="63" t="s">
        <v>31</v>
      </c>
      <c r="N8" s="63" t="s">
        <v>29</v>
      </c>
      <c r="O8" s="63" t="s">
        <v>31</v>
      </c>
      <c r="P8" s="63" t="s">
        <v>29</v>
      </c>
      <c r="Q8" s="63" t="s">
        <v>31</v>
      </c>
      <c r="R8" s="63" t="s">
        <v>29</v>
      </c>
      <c r="S8" s="63" t="s">
        <v>29</v>
      </c>
      <c r="T8" s="63" t="s">
        <v>32</v>
      </c>
      <c r="U8" s="63" t="s">
        <v>29</v>
      </c>
      <c r="V8" s="63" t="s">
        <v>29</v>
      </c>
      <c r="W8" s="63" t="s">
        <v>29</v>
      </c>
      <c r="X8" s="63"/>
      <c r="Y8" s="63"/>
      <c r="Z8" s="63"/>
      <c r="AA8" s="63"/>
      <c r="AB8" s="63"/>
      <c r="AC8" s="63"/>
      <c r="AD8" s="63"/>
      <c r="AE8" s="103"/>
      <c r="AF8" s="103"/>
      <c r="AG8" s="101"/>
      <c r="AH8" s="100"/>
    </row>
    <row r="9" spans="1:34">
      <c r="A9" s="10">
        <v>1</v>
      </c>
      <c r="B9" s="9">
        <v>2</v>
      </c>
      <c r="C9" s="10">
        <v>3</v>
      </c>
      <c r="D9" s="9">
        <v>4</v>
      </c>
      <c r="E9" s="10">
        <v>5</v>
      </c>
      <c r="F9" s="9">
        <v>6</v>
      </c>
      <c r="G9" s="10">
        <v>7</v>
      </c>
      <c r="H9" s="9">
        <v>8</v>
      </c>
      <c r="I9" s="10">
        <v>9</v>
      </c>
      <c r="J9" s="9">
        <v>10</v>
      </c>
      <c r="K9" s="10">
        <v>11</v>
      </c>
      <c r="L9" s="9">
        <v>12</v>
      </c>
      <c r="M9" s="10">
        <v>13</v>
      </c>
      <c r="N9" s="9">
        <v>14</v>
      </c>
      <c r="O9" s="10">
        <v>15</v>
      </c>
      <c r="P9" s="9">
        <v>16</v>
      </c>
      <c r="Q9" s="10">
        <v>17</v>
      </c>
      <c r="R9" s="9">
        <v>18</v>
      </c>
      <c r="S9" s="10">
        <v>19</v>
      </c>
      <c r="T9" s="9">
        <v>20</v>
      </c>
      <c r="U9" s="10">
        <v>21</v>
      </c>
      <c r="V9" s="9">
        <v>22</v>
      </c>
      <c r="W9" s="10">
        <v>23</v>
      </c>
      <c r="X9" s="35"/>
      <c r="Y9" s="36"/>
      <c r="Z9" s="36"/>
      <c r="AA9" s="37"/>
      <c r="AB9" s="37"/>
      <c r="AC9" s="2"/>
      <c r="AD9" s="2"/>
      <c r="AE9" s="2"/>
      <c r="AF9" s="2"/>
      <c r="AG9" s="2"/>
      <c r="AH9" s="100"/>
    </row>
    <row r="10" spans="1:34">
      <c r="A10" s="51" t="s">
        <v>75</v>
      </c>
      <c r="B10" s="45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3"/>
      <c r="X10" s="67"/>
      <c r="Y10" s="67"/>
      <c r="Z10" s="67"/>
      <c r="AA10" s="67"/>
      <c r="AB10" s="67"/>
      <c r="AC10" s="7"/>
      <c r="AD10" s="11"/>
      <c r="AE10" s="11"/>
      <c r="AF10" s="11"/>
      <c r="AG10" s="11"/>
    </row>
    <row r="11" spans="1:34">
      <c r="A11" s="10">
        <v>1</v>
      </c>
      <c r="B11" s="45" t="s">
        <v>76</v>
      </c>
      <c r="C11" s="70">
        <f>D11+K11+L11+N11+P11+R11+S11+U11+V11+W11</f>
        <v>577640.38</v>
      </c>
      <c r="D11" s="70">
        <f>E11+F11+G11+H11+I11</f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>
        <f>365073.52+212566.86</f>
        <v>577640.38</v>
      </c>
      <c r="X11" s="67"/>
      <c r="Y11" s="67"/>
      <c r="Z11" s="67"/>
      <c r="AA11" s="67"/>
      <c r="AB11" s="67"/>
      <c r="AC11" s="7"/>
      <c r="AD11" s="11"/>
      <c r="AE11" s="11">
        <v>212566.86</v>
      </c>
      <c r="AF11" s="11"/>
      <c r="AG11" s="11">
        <v>365073.52</v>
      </c>
    </row>
    <row r="12" spans="1:34">
      <c r="A12" s="10">
        <f>A11+1</f>
        <v>2</v>
      </c>
      <c r="B12" s="45" t="s">
        <v>77</v>
      </c>
      <c r="C12" s="70">
        <f>D12+K12+L12+N12+P12+R12+S12+U12+V12+W12</f>
        <v>529830.37</v>
      </c>
      <c r="D12" s="70">
        <f>E12+F12+G12+H12+I12</f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>
        <f>184270.99+345559.38</f>
        <v>529830.37</v>
      </c>
      <c r="X12" s="67"/>
      <c r="Y12" s="67"/>
      <c r="Z12" s="67"/>
      <c r="AA12" s="67"/>
      <c r="AB12" s="67"/>
      <c r="AC12" s="7"/>
      <c r="AD12" s="11"/>
      <c r="AE12" s="38">
        <f>W12-AG12</f>
        <v>184270.99</v>
      </c>
      <c r="AF12" s="11"/>
      <c r="AG12" s="11">
        <v>345559.38</v>
      </c>
    </row>
    <row r="13" spans="1:34">
      <c r="A13" s="10">
        <f>A12+1</f>
        <v>3</v>
      </c>
      <c r="B13" s="45" t="s">
        <v>78</v>
      </c>
      <c r="C13" s="70">
        <f>D13+K13+L13+N13+P13+R13+S13+U13+V13+W13</f>
        <v>527121.22</v>
      </c>
      <c r="D13" s="70">
        <f>E13+F13+G13+H13+I13</f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>
        <f>183304.61+343816.61</f>
        <v>527121.22</v>
      </c>
      <c r="X13" s="67"/>
      <c r="Y13" s="67"/>
      <c r="Z13" s="67"/>
      <c r="AA13" s="67"/>
      <c r="AB13" s="67"/>
      <c r="AC13" s="7"/>
      <c r="AD13" s="11"/>
      <c r="AE13" s="38">
        <f>W13-AG13</f>
        <v>183304.61</v>
      </c>
      <c r="AF13" s="11"/>
      <c r="AG13" s="11">
        <v>343816.61</v>
      </c>
    </row>
    <row r="14" spans="1:34">
      <c r="A14" s="10">
        <f>A13+1</f>
        <v>4</v>
      </c>
      <c r="B14" s="45" t="s">
        <v>79</v>
      </c>
      <c r="C14" s="70">
        <f>D14+K14+L14+N14+P14+R14+S14+U14+V14+W14</f>
        <v>758882.33</v>
      </c>
      <c r="D14" s="70">
        <f>E14+F14+G14+H14+I14</f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>
        <f>226492.51+532389.82</f>
        <v>758882.33</v>
      </c>
      <c r="X14" s="67"/>
      <c r="Y14" s="67"/>
      <c r="Z14" s="67"/>
      <c r="AA14" s="67"/>
      <c r="AB14" s="67"/>
      <c r="AC14" s="7"/>
      <c r="AD14" s="11"/>
      <c r="AE14" s="38">
        <f>W14-AG14</f>
        <v>226492.51</v>
      </c>
      <c r="AF14" s="11"/>
      <c r="AG14" s="11">
        <v>532389.81999999995</v>
      </c>
    </row>
    <row r="15" spans="1:34">
      <c r="A15" s="52" t="s">
        <v>33</v>
      </c>
      <c r="B15" s="45"/>
      <c r="C15" s="70">
        <f t="shared" ref="C15:W15" si="0">SUM(C11:C14)</f>
        <v>2393474.2999999998</v>
      </c>
      <c r="D15" s="70">
        <f t="shared" si="0"/>
        <v>0</v>
      </c>
      <c r="E15" s="70">
        <f t="shared" si="0"/>
        <v>0</v>
      </c>
      <c r="F15" s="70">
        <f t="shared" si="0"/>
        <v>0</v>
      </c>
      <c r="G15" s="70">
        <f t="shared" si="0"/>
        <v>0</v>
      </c>
      <c r="H15" s="70">
        <f t="shared" si="0"/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P15" s="70">
        <f t="shared" si="0"/>
        <v>0</v>
      </c>
      <c r="Q15" s="70">
        <f t="shared" si="0"/>
        <v>0</v>
      </c>
      <c r="R15" s="70">
        <f t="shared" si="0"/>
        <v>0</v>
      </c>
      <c r="S15" s="70">
        <f t="shared" si="0"/>
        <v>0</v>
      </c>
      <c r="T15" s="70">
        <f t="shared" si="0"/>
        <v>0</v>
      </c>
      <c r="U15" s="70">
        <f t="shared" si="0"/>
        <v>0</v>
      </c>
      <c r="V15" s="70">
        <f t="shared" si="0"/>
        <v>0</v>
      </c>
      <c r="W15" s="70">
        <f t="shared" si="0"/>
        <v>2393474.2999999998</v>
      </c>
      <c r="X15" s="67"/>
      <c r="Y15" s="67"/>
      <c r="Z15" s="67"/>
      <c r="AA15" s="67"/>
      <c r="AB15" s="67"/>
      <c r="AC15" s="7"/>
      <c r="AD15" s="11"/>
      <c r="AE15" s="11"/>
      <c r="AF15" s="11"/>
      <c r="AG15" s="11"/>
    </row>
  </sheetData>
  <mergeCells count="23">
    <mergeCell ref="AD2:AF2"/>
    <mergeCell ref="AF4:AF8"/>
    <mergeCell ref="AE4:AE8"/>
    <mergeCell ref="K5:K7"/>
    <mergeCell ref="L5:L7"/>
    <mergeCell ref="AH4:AH9"/>
    <mergeCell ref="AG4:AG8"/>
    <mergeCell ref="H5:H7"/>
    <mergeCell ref="I5:I7"/>
    <mergeCell ref="D5:D7"/>
    <mergeCell ref="W4:W7"/>
    <mergeCell ref="M4:N7"/>
    <mergeCell ref="O4:P7"/>
    <mergeCell ref="E5:E7"/>
    <mergeCell ref="F5:F7"/>
    <mergeCell ref="G5:G7"/>
    <mergeCell ref="J5:J7"/>
    <mergeCell ref="D4:I4"/>
    <mergeCell ref="A1:W1"/>
    <mergeCell ref="Q4:R7"/>
    <mergeCell ref="T4:U7"/>
    <mergeCell ref="V4:V7"/>
    <mergeCell ref="J4:L4"/>
  </mergeCells>
  <pageMargins left="0.25" right="0.25" top="0.75" bottom="0.75" header="0.3" footer="0.3"/>
  <pageSetup paperSize="9" scale="37" fitToHeight="0" orientation="landscape" r:id="rId1"/>
  <headerFooter>
    <oddFooter>&amp;CСтраница &amp;P&amp;RРаздел III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view="pageBreakPreview" zoomScale="6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0" sqref="B20"/>
    </sheetView>
  </sheetViews>
  <sheetFormatPr defaultColWidth="9.140625" defaultRowHeight="15.75"/>
  <cols>
    <col min="1" max="1" width="9" style="54" customWidth="1"/>
    <col min="2" max="2" width="43.7109375" style="22" customWidth="1"/>
    <col min="3" max="3" width="20" style="67" customWidth="1"/>
    <col min="4" max="4" width="16.42578125" style="67" customWidth="1"/>
    <col min="5" max="5" width="15.85546875" style="67" customWidth="1"/>
    <col min="6" max="6" width="16.5703125" style="67" customWidth="1"/>
    <col min="7" max="7" width="15.7109375" style="67" customWidth="1"/>
    <col min="8" max="8" width="15.42578125" style="67" customWidth="1"/>
    <col min="9" max="9" width="15.85546875" style="67" customWidth="1"/>
    <col min="10" max="10" width="14.7109375" style="56" hidden="1" customWidth="1"/>
    <col min="11" max="11" width="10.7109375" style="67" hidden="1" customWidth="1"/>
    <col min="12" max="12" width="19" style="67" hidden="1" customWidth="1"/>
    <col min="13" max="13" width="11.140625" style="67" customWidth="1"/>
    <col min="14" max="14" width="18.85546875" style="67" customWidth="1"/>
    <col min="15" max="15" width="11.140625" style="67" customWidth="1"/>
    <col min="16" max="16" width="18.42578125" style="67" customWidth="1"/>
    <col min="17" max="17" width="13" style="67" customWidth="1"/>
    <col min="18" max="18" width="20.140625" style="67" customWidth="1"/>
    <col min="19" max="19" width="14.42578125" style="67" customWidth="1"/>
    <col min="20" max="20" width="12.42578125" style="67" customWidth="1"/>
    <col min="21" max="21" width="16.85546875" style="67" customWidth="1"/>
    <col min="22" max="22" width="14.28515625" style="67" customWidth="1"/>
    <col min="23" max="23" width="16.85546875" style="67" customWidth="1"/>
    <col min="24" max="24" width="13.85546875" style="20" hidden="1" customWidth="1"/>
    <col min="25" max="25" width="15" style="20" hidden="1" customWidth="1"/>
    <col min="26" max="26" width="13.85546875" style="20" hidden="1" customWidth="1"/>
    <col min="27" max="27" width="16.5703125" style="20" hidden="1" customWidth="1"/>
    <col min="28" max="28" width="15.5703125" style="20" hidden="1" customWidth="1"/>
    <col min="29" max="29" width="12.42578125" style="20" hidden="1" customWidth="1"/>
    <col min="30" max="30" width="17" style="20" hidden="1" customWidth="1"/>
    <col min="31" max="31" width="17.140625" style="20" hidden="1" customWidth="1"/>
    <col min="32" max="32" width="20.7109375" style="20" hidden="1" customWidth="1"/>
    <col min="33" max="33" width="16.85546875" style="20" hidden="1" customWidth="1"/>
    <col min="34" max="34" width="12.140625" style="20" hidden="1" customWidth="1"/>
    <col min="35" max="35" width="11.7109375" style="20" hidden="1" customWidth="1"/>
    <col min="36" max="36" width="10.28515625" style="20" hidden="1" customWidth="1"/>
    <col min="37" max="38" width="9.140625" style="20" customWidth="1"/>
    <col min="39" max="16384" width="9.140625" style="20"/>
  </cols>
  <sheetData>
    <row r="1" spans="1:33">
      <c r="A1" s="86" t="s">
        <v>83</v>
      </c>
      <c r="B1" s="86"/>
      <c r="C1" s="86"/>
      <c r="D1" s="86"/>
      <c r="E1" s="104"/>
      <c r="F1" s="104"/>
      <c r="G1" s="104"/>
      <c r="H1" s="104"/>
      <c r="I1" s="104"/>
      <c r="J1" s="86"/>
      <c r="K1" s="86"/>
      <c r="L1" s="86"/>
      <c r="M1" s="86"/>
      <c r="N1" s="86"/>
      <c r="O1" s="86"/>
      <c r="P1" s="104"/>
      <c r="Q1" s="86"/>
      <c r="R1" s="86"/>
      <c r="S1" s="86"/>
      <c r="T1" s="86"/>
      <c r="U1" s="104"/>
      <c r="V1" s="86"/>
      <c r="W1" s="86"/>
      <c r="X1" s="64"/>
      <c r="Y1" s="64"/>
      <c r="Z1" s="64"/>
      <c r="AA1" s="64"/>
      <c r="AB1" s="11"/>
      <c r="AC1" s="11"/>
      <c r="AD1" s="11"/>
      <c r="AE1" s="11"/>
      <c r="AF1" s="11"/>
      <c r="AG1" s="11"/>
    </row>
    <row r="2" spans="1:33" ht="12" customHeight="1">
      <c r="A2" s="3"/>
      <c r="B2" s="16"/>
      <c r="X2" s="67"/>
      <c r="Y2" s="67"/>
      <c r="Z2" s="7"/>
      <c r="AA2" s="11"/>
      <c r="AB2" s="11"/>
      <c r="AC2" s="11"/>
      <c r="AD2" s="102" t="s">
        <v>0</v>
      </c>
      <c r="AE2" s="102"/>
      <c r="AF2" s="102"/>
      <c r="AG2" s="11"/>
    </row>
    <row r="3" spans="1:33" ht="24.75" customHeight="1">
      <c r="A3" s="106" t="s">
        <v>1</v>
      </c>
      <c r="B3" s="106" t="s">
        <v>2</v>
      </c>
      <c r="C3" s="105" t="s">
        <v>3</v>
      </c>
      <c r="D3" s="110" t="s">
        <v>4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  <c r="X3" s="69"/>
      <c r="Y3" s="31"/>
      <c r="Z3" s="7"/>
      <c r="AA3" s="11"/>
      <c r="AB3" s="11"/>
      <c r="AC3" s="11"/>
      <c r="AD3" s="11"/>
      <c r="AE3" s="11"/>
      <c r="AF3" s="11"/>
      <c r="AG3" s="11"/>
    </row>
    <row r="4" spans="1:33" ht="17.25" customHeight="1">
      <c r="A4" s="107"/>
      <c r="B4" s="107"/>
      <c r="C4" s="94"/>
      <c r="D4" s="76" t="s">
        <v>5</v>
      </c>
      <c r="E4" s="76"/>
      <c r="F4" s="76"/>
      <c r="G4" s="76"/>
      <c r="H4" s="76"/>
      <c r="I4" s="76"/>
      <c r="J4" s="76" t="s">
        <v>6</v>
      </c>
      <c r="K4" s="76"/>
      <c r="L4" s="76"/>
      <c r="M4" s="76" t="s">
        <v>7</v>
      </c>
      <c r="N4" s="76"/>
      <c r="O4" s="76" t="s">
        <v>8</v>
      </c>
      <c r="P4" s="76"/>
      <c r="Q4" s="76" t="s">
        <v>9</v>
      </c>
      <c r="R4" s="76"/>
      <c r="S4" s="105" t="s">
        <v>24</v>
      </c>
      <c r="T4" s="76" t="s">
        <v>10</v>
      </c>
      <c r="U4" s="76"/>
      <c r="V4" s="76" t="s">
        <v>11</v>
      </c>
      <c r="W4" s="76" t="s">
        <v>12</v>
      </c>
      <c r="X4" s="42"/>
      <c r="Y4" s="63"/>
      <c r="Z4" s="63"/>
      <c r="AA4" s="63"/>
      <c r="AB4" s="63"/>
      <c r="AC4" s="63"/>
      <c r="AD4" s="103" t="s">
        <v>13</v>
      </c>
      <c r="AE4" s="103" t="s">
        <v>14</v>
      </c>
      <c r="AF4" s="103" t="s">
        <v>15</v>
      </c>
      <c r="AG4" s="11"/>
    </row>
    <row r="5" spans="1:33" ht="15.75" customHeight="1">
      <c r="A5" s="107"/>
      <c r="B5" s="107"/>
      <c r="C5" s="94"/>
      <c r="D5" s="76" t="s">
        <v>16</v>
      </c>
      <c r="E5" s="76" t="s">
        <v>17</v>
      </c>
      <c r="F5" s="76" t="s">
        <v>18</v>
      </c>
      <c r="G5" s="76" t="s">
        <v>19</v>
      </c>
      <c r="H5" s="76" t="s">
        <v>20</v>
      </c>
      <c r="I5" s="76" t="s">
        <v>21</v>
      </c>
      <c r="J5" s="109"/>
      <c r="K5" s="76" t="s">
        <v>22</v>
      </c>
      <c r="L5" s="76" t="s">
        <v>23</v>
      </c>
      <c r="M5" s="76"/>
      <c r="N5" s="76"/>
      <c r="O5" s="76"/>
      <c r="P5" s="76"/>
      <c r="Q5" s="76"/>
      <c r="R5" s="76"/>
      <c r="S5" s="94"/>
      <c r="T5" s="76"/>
      <c r="U5" s="76"/>
      <c r="V5" s="76"/>
      <c r="W5" s="76"/>
      <c r="X5" s="42"/>
      <c r="Y5" s="63"/>
      <c r="Z5" s="63"/>
      <c r="AA5" s="63"/>
      <c r="AB5" s="63"/>
      <c r="AC5" s="63"/>
      <c r="AD5" s="103"/>
      <c r="AE5" s="103"/>
      <c r="AF5" s="103"/>
      <c r="AG5" s="11"/>
    </row>
    <row r="6" spans="1:33" ht="15.75" customHeight="1">
      <c r="A6" s="107"/>
      <c r="B6" s="107"/>
      <c r="C6" s="94"/>
      <c r="D6" s="76"/>
      <c r="E6" s="76"/>
      <c r="F6" s="76"/>
      <c r="G6" s="76"/>
      <c r="H6" s="76"/>
      <c r="I6" s="76"/>
      <c r="J6" s="109"/>
      <c r="K6" s="76"/>
      <c r="L6" s="76"/>
      <c r="M6" s="76"/>
      <c r="N6" s="76"/>
      <c r="O6" s="76"/>
      <c r="P6" s="76"/>
      <c r="Q6" s="76"/>
      <c r="R6" s="76"/>
      <c r="S6" s="94"/>
      <c r="T6" s="76"/>
      <c r="U6" s="76"/>
      <c r="V6" s="76"/>
      <c r="W6" s="76"/>
      <c r="X6" s="42" t="s">
        <v>25</v>
      </c>
      <c r="Y6" s="63" t="s">
        <v>26</v>
      </c>
      <c r="Z6" s="63" t="s">
        <v>34</v>
      </c>
      <c r="AA6" s="63" t="s">
        <v>27</v>
      </c>
      <c r="AB6" s="63" t="s">
        <v>28</v>
      </c>
      <c r="AC6" s="63"/>
      <c r="AD6" s="103"/>
      <c r="AE6" s="103"/>
      <c r="AF6" s="103"/>
      <c r="AG6" s="11"/>
    </row>
    <row r="7" spans="1:33" ht="12.75" customHeight="1">
      <c r="A7" s="108"/>
      <c r="B7" s="108"/>
      <c r="C7" s="95"/>
      <c r="D7" s="76"/>
      <c r="E7" s="76"/>
      <c r="F7" s="76"/>
      <c r="G7" s="76"/>
      <c r="H7" s="76"/>
      <c r="I7" s="76"/>
      <c r="J7" s="109"/>
      <c r="K7" s="76"/>
      <c r="L7" s="76"/>
      <c r="M7" s="76"/>
      <c r="N7" s="76"/>
      <c r="O7" s="76"/>
      <c r="P7" s="76"/>
      <c r="Q7" s="76"/>
      <c r="R7" s="76"/>
      <c r="S7" s="95"/>
      <c r="T7" s="76"/>
      <c r="U7" s="76"/>
      <c r="V7" s="76"/>
      <c r="W7" s="76"/>
      <c r="X7" s="42"/>
      <c r="Y7" s="63"/>
      <c r="Z7" s="63"/>
      <c r="AA7" s="63"/>
      <c r="AB7" s="63"/>
      <c r="AC7" s="63"/>
      <c r="AD7" s="103"/>
      <c r="AE7" s="103"/>
      <c r="AF7" s="103"/>
      <c r="AG7" s="11" t="s">
        <v>73</v>
      </c>
    </row>
    <row r="8" spans="1:33">
      <c r="A8" s="68"/>
      <c r="B8" s="61"/>
      <c r="C8" s="63" t="s">
        <v>29</v>
      </c>
      <c r="D8" s="63" t="s">
        <v>29</v>
      </c>
      <c r="E8" s="63" t="s">
        <v>29</v>
      </c>
      <c r="F8" s="63" t="s">
        <v>29</v>
      </c>
      <c r="G8" s="63" t="s">
        <v>29</v>
      </c>
      <c r="H8" s="63" t="s">
        <v>29</v>
      </c>
      <c r="I8" s="63" t="s">
        <v>29</v>
      </c>
      <c r="J8" s="71" t="s">
        <v>30</v>
      </c>
      <c r="K8" s="63" t="s">
        <v>29</v>
      </c>
      <c r="L8" s="63" t="s">
        <v>29</v>
      </c>
      <c r="M8" s="63" t="s">
        <v>31</v>
      </c>
      <c r="N8" s="63" t="s">
        <v>29</v>
      </c>
      <c r="O8" s="63" t="s">
        <v>31</v>
      </c>
      <c r="P8" s="63" t="s">
        <v>29</v>
      </c>
      <c r="Q8" s="63" t="s">
        <v>31</v>
      </c>
      <c r="R8" s="63" t="s">
        <v>29</v>
      </c>
      <c r="S8" s="63" t="s">
        <v>29</v>
      </c>
      <c r="T8" s="63" t="s">
        <v>32</v>
      </c>
      <c r="U8" s="63" t="s">
        <v>29</v>
      </c>
      <c r="V8" s="63" t="s">
        <v>29</v>
      </c>
      <c r="W8" s="63" t="s">
        <v>29</v>
      </c>
      <c r="X8" s="42"/>
      <c r="Y8" s="63"/>
      <c r="Z8" s="63"/>
      <c r="AA8" s="63"/>
      <c r="AB8" s="63"/>
      <c r="AC8" s="63"/>
      <c r="AD8" s="103"/>
      <c r="AE8" s="103"/>
      <c r="AF8" s="103"/>
      <c r="AG8" s="3"/>
    </row>
    <row r="9" spans="1:33">
      <c r="A9" s="10">
        <v>1</v>
      </c>
      <c r="B9" s="9">
        <v>2</v>
      </c>
      <c r="C9" s="10">
        <v>3</v>
      </c>
      <c r="D9" s="9">
        <v>4</v>
      </c>
      <c r="E9" s="10">
        <v>5</v>
      </c>
      <c r="F9" s="9">
        <v>6</v>
      </c>
      <c r="G9" s="10">
        <v>7</v>
      </c>
      <c r="H9" s="9">
        <v>8</v>
      </c>
      <c r="I9" s="10">
        <v>9</v>
      </c>
      <c r="J9" s="71">
        <v>10</v>
      </c>
      <c r="K9" s="10">
        <v>11</v>
      </c>
      <c r="L9" s="9">
        <v>12</v>
      </c>
      <c r="M9" s="10">
        <v>13</v>
      </c>
      <c r="N9" s="9">
        <v>14</v>
      </c>
      <c r="O9" s="10">
        <v>15</v>
      </c>
      <c r="P9" s="9">
        <v>16</v>
      </c>
      <c r="Q9" s="10">
        <v>17</v>
      </c>
      <c r="R9" s="9">
        <v>18</v>
      </c>
      <c r="S9" s="10">
        <v>19</v>
      </c>
      <c r="T9" s="9">
        <v>20</v>
      </c>
      <c r="U9" s="10">
        <v>21</v>
      </c>
      <c r="V9" s="9">
        <v>22</v>
      </c>
      <c r="W9" s="10">
        <v>23</v>
      </c>
      <c r="X9" s="35"/>
      <c r="Y9" s="36"/>
      <c r="Z9" s="36"/>
      <c r="AA9" s="37"/>
      <c r="AB9" s="2"/>
      <c r="AC9" s="2"/>
      <c r="AD9" s="2"/>
      <c r="AE9" s="2"/>
      <c r="AF9" s="2"/>
      <c r="AG9" s="2"/>
    </row>
    <row r="10" spans="1:33" s="19" customFormat="1">
      <c r="A10" s="50" t="s">
        <v>75</v>
      </c>
      <c r="B10" s="45"/>
      <c r="C10" s="70"/>
      <c r="D10" s="70"/>
      <c r="E10" s="70"/>
      <c r="F10" s="70"/>
      <c r="G10" s="70"/>
      <c r="H10" s="70"/>
      <c r="I10" s="70"/>
      <c r="J10" s="24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7"/>
      <c r="Y10" s="67"/>
      <c r="Z10" s="67"/>
      <c r="AA10" s="67"/>
      <c r="AB10" s="67"/>
      <c r="AC10" s="7"/>
      <c r="AD10" s="11"/>
      <c r="AE10" s="11"/>
      <c r="AF10" s="11"/>
      <c r="AG10" s="11"/>
    </row>
    <row r="11" spans="1:33" s="19" customFormat="1">
      <c r="A11" s="10">
        <v>1</v>
      </c>
      <c r="B11" s="45" t="s">
        <v>76</v>
      </c>
      <c r="C11" s="70">
        <f>D11+K11+L11+N11+P11+R11+S11+U11+V11+W11</f>
        <v>12175222</v>
      </c>
      <c r="D11" s="70"/>
      <c r="E11" s="70"/>
      <c r="F11" s="70"/>
      <c r="G11" s="70"/>
      <c r="H11" s="70"/>
      <c r="I11" s="70"/>
      <c r="J11" s="24"/>
      <c r="K11" s="70"/>
      <c r="L11" s="70"/>
      <c r="M11" s="70">
        <v>751</v>
      </c>
      <c r="N11" s="70">
        <v>6380496</v>
      </c>
      <c r="O11" s="70"/>
      <c r="P11" s="70"/>
      <c r="Q11" s="70">
        <v>691</v>
      </c>
      <c r="R11" s="70">
        <v>5794726</v>
      </c>
      <c r="S11" s="70"/>
      <c r="T11" s="70"/>
      <c r="U11" s="70"/>
      <c r="V11" s="70"/>
      <c r="W11" s="70"/>
      <c r="X11" s="67"/>
      <c r="Y11" s="67"/>
      <c r="Z11" s="67"/>
      <c r="AA11" s="67"/>
      <c r="AB11" s="67"/>
      <c r="AC11" s="7"/>
      <c r="AD11" s="11"/>
      <c r="AE11" s="11"/>
      <c r="AF11" s="11"/>
      <c r="AG11" s="11"/>
    </row>
    <row r="12" spans="1:33" s="19" customFormat="1">
      <c r="A12" s="10">
        <f>A11+1</f>
        <v>2</v>
      </c>
      <c r="B12" s="45" t="s">
        <v>77</v>
      </c>
      <c r="C12" s="70">
        <f>D12+K12+L12+N12+P12+R12+S12+U12+V12+W12</f>
        <v>8922425</v>
      </c>
      <c r="D12" s="70"/>
      <c r="E12" s="70"/>
      <c r="F12" s="70"/>
      <c r="G12" s="70"/>
      <c r="H12" s="70"/>
      <c r="I12" s="70"/>
      <c r="J12" s="24"/>
      <c r="K12" s="70"/>
      <c r="L12" s="70"/>
      <c r="M12" s="70">
        <v>517</v>
      </c>
      <c r="N12" s="70">
        <v>3328963</v>
      </c>
      <c r="O12" s="70"/>
      <c r="P12" s="70"/>
      <c r="Q12" s="70">
        <v>667</v>
      </c>
      <c r="R12" s="70">
        <v>5593462</v>
      </c>
      <c r="S12" s="70"/>
      <c r="T12" s="70"/>
      <c r="U12" s="70"/>
      <c r="V12" s="70"/>
      <c r="W12" s="70"/>
      <c r="X12" s="67"/>
      <c r="Y12" s="67"/>
      <c r="Z12" s="67"/>
      <c r="AA12" s="67"/>
      <c r="AB12" s="67"/>
      <c r="AC12" s="7"/>
      <c r="AD12" s="11"/>
      <c r="AE12" s="11"/>
      <c r="AF12" s="11"/>
      <c r="AG12" s="11"/>
    </row>
    <row r="13" spans="1:33" s="19" customFormat="1">
      <c r="A13" s="10">
        <f>A12+1</f>
        <v>3</v>
      </c>
      <c r="B13" s="45" t="s">
        <v>78</v>
      </c>
      <c r="C13" s="70">
        <f>D13+K13+L13+N13+P13+R13+S13+U13+V13+W13</f>
        <v>8879897</v>
      </c>
      <c r="D13" s="70"/>
      <c r="E13" s="70"/>
      <c r="F13" s="70"/>
      <c r="G13" s="70"/>
      <c r="H13" s="70"/>
      <c r="I13" s="70"/>
      <c r="J13" s="24"/>
      <c r="K13" s="70"/>
      <c r="L13" s="70"/>
      <c r="M13" s="70">
        <v>513</v>
      </c>
      <c r="N13" s="70">
        <v>3303207</v>
      </c>
      <c r="O13" s="70"/>
      <c r="P13" s="70"/>
      <c r="Q13" s="70">
        <v>665</v>
      </c>
      <c r="R13" s="70">
        <v>5576690</v>
      </c>
      <c r="S13" s="70"/>
      <c r="T13" s="70"/>
      <c r="U13" s="70"/>
      <c r="V13" s="70"/>
      <c r="W13" s="70"/>
      <c r="X13" s="67"/>
      <c r="Y13" s="67"/>
      <c r="Z13" s="67"/>
      <c r="AA13" s="67"/>
      <c r="AB13" s="67"/>
      <c r="AC13" s="7"/>
      <c r="AD13" s="11"/>
      <c r="AE13" s="11"/>
      <c r="AF13" s="11"/>
      <c r="AG13" s="11"/>
    </row>
    <row r="14" spans="1:33" s="19" customFormat="1">
      <c r="A14" s="10">
        <f>A13+1</f>
        <v>4</v>
      </c>
      <c r="B14" s="45" t="s">
        <v>79</v>
      </c>
      <c r="C14" s="70">
        <f>D14+K14+L14+N14+P14+R14+S14+U14+V14+W14</f>
        <v>13406016</v>
      </c>
      <c r="D14" s="70"/>
      <c r="E14" s="70"/>
      <c r="F14" s="70"/>
      <c r="G14" s="70"/>
      <c r="H14" s="70"/>
      <c r="I14" s="70"/>
      <c r="J14" s="24"/>
      <c r="K14" s="70"/>
      <c r="L14" s="70"/>
      <c r="M14" s="70">
        <v>624</v>
      </c>
      <c r="N14" s="70">
        <v>4017936</v>
      </c>
      <c r="O14" s="70"/>
      <c r="P14" s="70"/>
      <c r="Q14" s="70">
        <v>1105</v>
      </c>
      <c r="R14" s="70">
        <v>9388080</v>
      </c>
      <c r="S14" s="70"/>
      <c r="T14" s="70"/>
      <c r="U14" s="70"/>
      <c r="V14" s="70"/>
      <c r="W14" s="70"/>
      <c r="X14" s="67"/>
      <c r="Y14" s="67"/>
      <c r="Z14" s="67"/>
      <c r="AA14" s="67"/>
      <c r="AB14" s="67"/>
      <c r="AC14" s="7"/>
      <c r="AD14" s="11"/>
      <c r="AE14" s="11"/>
      <c r="AF14" s="11"/>
      <c r="AG14" s="11"/>
    </row>
    <row r="15" spans="1:33" s="19" customFormat="1">
      <c r="A15" s="8" t="s">
        <v>33</v>
      </c>
      <c r="B15" s="45"/>
      <c r="C15" s="70">
        <f t="shared" ref="C15:W15" si="0">SUM(C11:C14)</f>
        <v>43383560</v>
      </c>
      <c r="D15" s="70">
        <f t="shared" si="0"/>
        <v>0</v>
      </c>
      <c r="E15" s="70">
        <f t="shared" si="0"/>
        <v>0</v>
      </c>
      <c r="F15" s="70">
        <f t="shared" si="0"/>
        <v>0</v>
      </c>
      <c r="G15" s="70">
        <f t="shared" si="0"/>
        <v>0</v>
      </c>
      <c r="H15" s="70">
        <f t="shared" si="0"/>
        <v>0</v>
      </c>
      <c r="I15" s="70">
        <f t="shared" si="0"/>
        <v>0</v>
      </c>
      <c r="J15" s="24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2405</v>
      </c>
      <c r="N15" s="70">
        <f t="shared" si="0"/>
        <v>17030602</v>
      </c>
      <c r="O15" s="70">
        <f t="shared" si="0"/>
        <v>0</v>
      </c>
      <c r="P15" s="70">
        <f t="shared" si="0"/>
        <v>0</v>
      </c>
      <c r="Q15" s="70">
        <f t="shared" si="0"/>
        <v>3128</v>
      </c>
      <c r="R15" s="70">
        <f t="shared" si="0"/>
        <v>26352958</v>
      </c>
      <c r="S15" s="70">
        <f t="shared" si="0"/>
        <v>0</v>
      </c>
      <c r="T15" s="70">
        <f t="shared" si="0"/>
        <v>0</v>
      </c>
      <c r="U15" s="70">
        <f t="shared" si="0"/>
        <v>0</v>
      </c>
      <c r="V15" s="70">
        <f t="shared" si="0"/>
        <v>0</v>
      </c>
      <c r="W15" s="70">
        <f t="shared" si="0"/>
        <v>0</v>
      </c>
      <c r="X15" s="67"/>
      <c r="Y15" s="67"/>
      <c r="Z15" s="67"/>
      <c r="AA15" s="67"/>
      <c r="AB15" s="67"/>
      <c r="AC15" s="7"/>
      <c r="AD15" s="11"/>
      <c r="AE15" s="11"/>
      <c r="AF15" s="11"/>
      <c r="AG15" s="11"/>
    </row>
  </sheetData>
  <mergeCells count="27">
    <mergeCell ref="C3:C7"/>
    <mergeCell ref="B3:B7"/>
    <mergeCell ref="A3:A7"/>
    <mergeCell ref="S4:S7"/>
    <mergeCell ref="K5:K7"/>
    <mergeCell ref="L5:L7"/>
    <mergeCell ref="G5:G7"/>
    <mergeCell ref="H5:H7"/>
    <mergeCell ref="I5:I7"/>
    <mergeCell ref="J5:J7"/>
    <mergeCell ref="D3:W3"/>
    <mergeCell ref="A1:W1"/>
    <mergeCell ref="AD2:AF2"/>
    <mergeCell ref="D4:I4"/>
    <mergeCell ref="J4:L4"/>
    <mergeCell ref="M4:N7"/>
    <mergeCell ref="O4:P7"/>
    <mergeCell ref="Q4:R7"/>
    <mergeCell ref="T4:U7"/>
    <mergeCell ref="V4:V7"/>
    <mergeCell ref="W4:W7"/>
    <mergeCell ref="AD4:AD8"/>
    <mergeCell ref="AE4:AE8"/>
    <mergeCell ref="AF4:AF8"/>
    <mergeCell ref="D5:D7"/>
    <mergeCell ref="E5:E7"/>
    <mergeCell ref="F5:F7"/>
  </mergeCells>
  <pageMargins left="0.25" right="0.25" top="0.75" bottom="0.75" header="0.3" footer="0.3"/>
  <pageSetup paperSize="9" scale="42" orientation="landscape" r:id="rId1"/>
  <headerFooter>
    <oddFooter>&amp;CСтраница &amp;P&amp;RРаздел  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workbookViewId="0">
      <selection activeCell="D34" sqref="D34"/>
    </sheetView>
  </sheetViews>
  <sheetFormatPr defaultColWidth="9.140625" defaultRowHeight="15"/>
  <cols>
    <col min="1" max="1" width="24.28515625" style="1" customWidth="1"/>
    <col min="2" max="2" width="9.140625" style="1"/>
    <col min="3" max="3" width="17.28515625" style="1" customWidth="1"/>
    <col min="4" max="4" width="16.5703125" style="1" customWidth="1"/>
    <col min="5" max="5" width="14.5703125" style="1" customWidth="1"/>
    <col min="6" max="6" width="17.85546875" style="1" customWidth="1"/>
    <col min="7" max="7" width="19.28515625" style="1" customWidth="1"/>
    <col min="8" max="16384" width="9.140625" style="1"/>
  </cols>
  <sheetData>
    <row r="3" spans="1:7">
      <c r="B3" s="1" t="s">
        <v>50</v>
      </c>
      <c r="C3" s="1" t="s">
        <v>51</v>
      </c>
      <c r="D3" s="1">
        <v>2020</v>
      </c>
      <c r="E3" s="1">
        <v>2021</v>
      </c>
      <c r="F3" s="1">
        <v>2022</v>
      </c>
      <c r="G3" s="1" t="s">
        <v>71</v>
      </c>
    </row>
    <row r="4" spans="1:7">
      <c r="A4" s="1" t="s">
        <v>52</v>
      </c>
      <c r="C4" s="12" t="e">
        <f>D4+E4+F4</f>
        <v>#REF!</v>
      </c>
      <c r="D4" s="12" t="e">
        <f>#REF!</f>
        <v>#REF!</v>
      </c>
      <c r="E4" s="12" t="e">
        <f>'2021'!#REF!</f>
        <v>#REF!</v>
      </c>
      <c r="F4" s="12" t="e">
        <f>'2022'!#REF!</f>
        <v>#REF!</v>
      </c>
      <c r="G4" s="12" t="e">
        <f>C4-'Раздел 1'!#REF!</f>
        <v>#REF!</v>
      </c>
    </row>
    <row r="5" spans="1:7">
      <c r="A5" s="1" t="s">
        <v>53</v>
      </c>
      <c r="C5" s="12" t="e">
        <f t="shared" ref="C5:C21" si="0">D5+E5+F5</f>
        <v>#REF!</v>
      </c>
      <c r="D5" s="12" t="e">
        <f>#REF!</f>
        <v>#REF!</v>
      </c>
      <c r="E5" s="12" t="e">
        <f>'2021'!#REF!</f>
        <v>#REF!</v>
      </c>
      <c r="F5" s="12" t="e">
        <f>'2022'!#REF!</f>
        <v>#REF!</v>
      </c>
      <c r="G5" s="14" t="e">
        <f>C5-'Раздел 1'!#REF!</f>
        <v>#REF!</v>
      </c>
    </row>
    <row r="6" spans="1:7">
      <c r="A6" s="1" t="s">
        <v>54</v>
      </c>
      <c r="C6" s="12" t="e">
        <f t="shared" si="0"/>
        <v>#REF!</v>
      </c>
      <c r="D6" s="12" t="e">
        <f>#REF!</f>
        <v>#REF!</v>
      </c>
      <c r="E6" s="12" t="e">
        <f>'2021'!#REF!</f>
        <v>#REF!</v>
      </c>
      <c r="F6" s="12" t="e">
        <f>'2022'!#REF!</f>
        <v>#REF!</v>
      </c>
      <c r="G6" s="12" t="e">
        <f>C6-'Раздел 1'!#REF!</f>
        <v>#REF!</v>
      </c>
    </row>
    <row r="7" spans="1:7">
      <c r="A7" s="1" t="s">
        <v>55</v>
      </c>
      <c r="C7" s="12" t="e">
        <f t="shared" si="0"/>
        <v>#REF!</v>
      </c>
      <c r="D7" s="12" t="e">
        <f>#REF!</f>
        <v>#REF!</v>
      </c>
      <c r="E7" s="12" t="e">
        <f>'2021'!#REF!</f>
        <v>#REF!</v>
      </c>
      <c r="F7" s="12" t="e">
        <f>'2022'!#REF!</f>
        <v>#REF!</v>
      </c>
      <c r="G7" s="12" t="e">
        <f>C7-'Раздел 1'!#REF!</f>
        <v>#REF!</v>
      </c>
    </row>
    <row r="8" spans="1:7">
      <c r="A8" s="1" t="s">
        <v>56</v>
      </c>
      <c r="C8" s="12" t="e">
        <f t="shared" si="0"/>
        <v>#REF!</v>
      </c>
      <c r="D8" s="12" t="e">
        <f>#REF!</f>
        <v>#REF!</v>
      </c>
      <c r="E8" s="12" t="e">
        <f>'2021'!#REF!</f>
        <v>#REF!</v>
      </c>
      <c r="F8" s="12" t="e">
        <f>'2022'!#REF!</f>
        <v>#REF!</v>
      </c>
      <c r="G8" s="12" t="e">
        <f>C8-'Раздел 1'!#REF!</f>
        <v>#REF!</v>
      </c>
    </row>
    <row r="9" spans="1:7">
      <c r="A9" s="1" t="s">
        <v>57</v>
      </c>
      <c r="C9" s="12" t="e">
        <f t="shared" si="0"/>
        <v>#REF!</v>
      </c>
      <c r="D9" s="12" t="e">
        <f>#REF!</f>
        <v>#REF!</v>
      </c>
      <c r="E9" s="12" t="e">
        <f>'2021'!#REF!</f>
        <v>#REF!</v>
      </c>
      <c r="F9" s="12" t="e">
        <f>'2022'!#REF!</f>
        <v>#REF!</v>
      </c>
      <c r="G9" s="12" t="e">
        <f>C9-'Раздел 1'!#REF!</f>
        <v>#REF!</v>
      </c>
    </row>
    <row r="10" spans="1:7">
      <c r="A10" s="1" t="s">
        <v>58</v>
      </c>
      <c r="C10" s="12" t="e">
        <f t="shared" si="0"/>
        <v>#REF!</v>
      </c>
      <c r="D10" s="12" t="e">
        <f>#REF!</f>
        <v>#REF!</v>
      </c>
      <c r="E10" s="12" t="e">
        <f>'2021'!#REF!</f>
        <v>#REF!</v>
      </c>
      <c r="F10" s="12" t="e">
        <f>'2022'!#REF!</f>
        <v>#REF!</v>
      </c>
      <c r="G10" s="14" t="e">
        <f>C10-'Раздел 1'!#REF!</f>
        <v>#REF!</v>
      </c>
    </row>
    <row r="11" spans="1:7">
      <c r="A11" s="1" t="s">
        <v>59</v>
      </c>
      <c r="C11" s="12" t="e">
        <f t="shared" si="0"/>
        <v>#REF!</v>
      </c>
      <c r="D11" s="12" t="e">
        <f>#REF!</f>
        <v>#REF!</v>
      </c>
      <c r="E11" s="12" t="e">
        <f>'2021'!#REF!</f>
        <v>#REF!</v>
      </c>
      <c r="F11" s="12" t="e">
        <f>'2022'!#REF!</f>
        <v>#REF!</v>
      </c>
      <c r="G11" s="15" t="e">
        <f>C11-'Раздел 1'!#REF!</f>
        <v>#REF!</v>
      </c>
    </row>
    <row r="12" spans="1:7">
      <c r="A12" s="1" t="s">
        <v>60</v>
      </c>
      <c r="C12" s="12" t="e">
        <f t="shared" si="0"/>
        <v>#REF!</v>
      </c>
      <c r="D12" s="12" t="e">
        <f>#REF!</f>
        <v>#REF!</v>
      </c>
      <c r="E12" s="12" t="e">
        <f>'2021'!#REF!</f>
        <v>#REF!</v>
      </c>
      <c r="F12" s="12" t="e">
        <f>'2022'!#REF!</f>
        <v>#REF!</v>
      </c>
      <c r="G12" s="15" t="e">
        <f>C12-'Раздел 1'!#REF!</f>
        <v>#REF!</v>
      </c>
    </row>
    <row r="13" spans="1:7">
      <c r="A13" s="1" t="s">
        <v>61</v>
      </c>
      <c r="C13" s="12" t="e">
        <f t="shared" si="0"/>
        <v>#REF!</v>
      </c>
      <c r="D13" s="12" t="e">
        <f>#REF!</f>
        <v>#REF!</v>
      </c>
      <c r="E13" s="12" t="e">
        <f>'2021'!#REF!</f>
        <v>#REF!</v>
      </c>
      <c r="F13" s="12" t="e">
        <f>'2022'!#REF!</f>
        <v>#REF!</v>
      </c>
      <c r="G13" s="12" t="e">
        <f>C13-'Раздел 1'!#REF!</f>
        <v>#REF!</v>
      </c>
    </row>
    <row r="14" spans="1:7">
      <c r="A14" s="1" t="s">
        <v>62</v>
      </c>
      <c r="C14" s="12" t="e">
        <f t="shared" si="0"/>
        <v>#REF!</v>
      </c>
      <c r="D14" s="12" t="e">
        <f>#REF!</f>
        <v>#REF!</v>
      </c>
      <c r="E14" s="12" t="e">
        <f>'2021'!#REF!</f>
        <v>#REF!</v>
      </c>
      <c r="F14" s="12" t="e">
        <f>'2022'!#REF!</f>
        <v>#REF!</v>
      </c>
      <c r="G14" s="12" t="e">
        <f>C14-'Раздел 1'!#REF!</f>
        <v>#REF!</v>
      </c>
    </row>
    <row r="15" spans="1:7">
      <c r="A15" s="1" t="s">
        <v>63</v>
      </c>
      <c r="C15" s="12" t="e">
        <f t="shared" si="0"/>
        <v>#REF!</v>
      </c>
      <c r="D15" s="12" t="e">
        <f>#REF!</f>
        <v>#REF!</v>
      </c>
      <c r="E15" s="12" t="e">
        <f>'2021'!#REF!</f>
        <v>#REF!</v>
      </c>
      <c r="F15" s="12" t="e">
        <f>'2022'!#REF!</f>
        <v>#REF!</v>
      </c>
      <c r="G15" s="12" t="e">
        <f>C15-'Раздел 1'!#REF!</f>
        <v>#REF!</v>
      </c>
    </row>
    <row r="16" spans="1:7">
      <c r="A16" s="1" t="s">
        <v>64</v>
      </c>
      <c r="C16" s="12" t="e">
        <f t="shared" si="0"/>
        <v>#REF!</v>
      </c>
      <c r="D16" s="12" t="e">
        <f>#REF!</f>
        <v>#REF!</v>
      </c>
      <c r="E16" s="12" t="e">
        <f>'2021'!#REF!</f>
        <v>#REF!</v>
      </c>
      <c r="F16" s="12" t="e">
        <f>'2022'!#REF!</f>
        <v>#REF!</v>
      </c>
      <c r="G16" s="12" t="e">
        <f>C16-'Раздел 1'!#REF!</f>
        <v>#REF!</v>
      </c>
    </row>
    <row r="17" spans="1:7">
      <c r="A17" s="1" t="s">
        <v>65</v>
      </c>
      <c r="C17" s="12" t="e">
        <f t="shared" si="0"/>
        <v>#REF!</v>
      </c>
      <c r="D17" s="12" t="e">
        <f>#REF!</f>
        <v>#REF!</v>
      </c>
      <c r="E17" s="12" t="e">
        <f>'2021'!#REF!</f>
        <v>#REF!</v>
      </c>
      <c r="F17" s="12" t="e">
        <f>'2022'!#REF!</f>
        <v>#REF!</v>
      </c>
      <c r="G17" s="12" t="e">
        <f>C17-'Раздел 1'!#REF!</f>
        <v>#REF!</v>
      </c>
    </row>
    <row r="18" spans="1:7">
      <c r="A18" s="1" t="s">
        <v>66</v>
      </c>
      <c r="C18" s="12" t="e">
        <f t="shared" si="0"/>
        <v>#REF!</v>
      </c>
      <c r="D18" s="12" t="e">
        <f>#REF!</f>
        <v>#REF!</v>
      </c>
      <c r="E18" s="12" t="e">
        <f>'2021'!#REF!</f>
        <v>#REF!</v>
      </c>
      <c r="F18" s="12" t="e">
        <f>'2022'!#REF!</f>
        <v>#REF!</v>
      </c>
      <c r="G18" s="12" t="e">
        <f>C18-'Раздел 1'!#REF!</f>
        <v>#REF!</v>
      </c>
    </row>
    <row r="19" spans="1:7">
      <c r="A19" s="1" t="s">
        <v>67</v>
      </c>
      <c r="C19" s="12" t="e">
        <f t="shared" si="0"/>
        <v>#REF!</v>
      </c>
      <c r="D19" s="12" t="e">
        <f>#REF!</f>
        <v>#REF!</v>
      </c>
      <c r="E19" s="12" t="e">
        <f>'2021'!#REF!</f>
        <v>#REF!</v>
      </c>
      <c r="F19" s="12" t="e">
        <f>'2022'!#REF!</f>
        <v>#REF!</v>
      </c>
      <c r="G19" s="12" t="e">
        <f>C19-'Раздел 1'!#REF!</f>
        <v>#REF!</v>
      </c>
    </row>
    <row r="20" spans="1:7">
      <c r="A20" s="1" t="s">
        <v>68</v>
      </c>
      <c r="C20" s="12" t="e">
        <f t="shared" si="0"/>
        <v>#REF!</v>
      </c>
      <c r="D20" s="12" t="e">
        <f>#REF!</f>
        <v>#REF!</v>
      </c>
      <c r="E20" s="12" t="e">
        <f>'2021'!#REF!</f>
        <v>#REF!</v>
      </c>
      <c r="F20" s="12" t="e">
        <f>'2022'!#REF!</f>
        <v>#REF!</v>
      </c>
      <c r="G20" s="15" t="e">
        <f>C20-'Раздел 1'!#REF!</f>
        <v>#REF!</v>
      </c>
    </row>
    <row r="21" spans="1:7">
      <c r="A21" s="1" t="s">
        <v>69</v>
      </c>
      <c r="C21" s="12" t="e">
        <f t="shared" si="0"/>
        <v>#REF!</v>
      </c>
      <c r="D21" s="12" t="e">
        <f>#REF!</f>
        <v>#REF!</v>
      </c>
      <c r="E21" s="12" t="e">
        <f>'2021'!#REF!</f>
        <v>#REF!</v>
      </c>
      <c r="F21" s="12" t="e">
        <f>'2022'!#REF!</f>
        <v>#REF!</v>
      </c>
      <c r="G21" s="12" t="e">
        <f>C21-'Раздел 1'!#REF!</f>
        <v>#REF!</v>
      </c>
    </row>
    <row r="22" spans="1:7">
      <c r="E22" s="12"/>
      <c r="F22" s="12"/>
    </row>
    <row r="23" spans="1:7">
      <c r="E23" s="12"/>
      <c r="F23" s="12"/>
    </row>
    <row r="24" spans="1:7">
      <c r="A24" s="1" t="s">
        <v>51</v>
      </c>
      <c r="B24" s="1" t="e">
        <f>'Раздел 1'!#REF!</f>
        <v>#REF!</v>
      </c>
      <c r="C24" s="12" t="e">
        <f>SUM(C4:C22)</f>
        <v>#REF!</v>
      </c>
      <c r="D24" s="12" t="e">
        <f>SUM(D4:D21)</f>
        <v>#REF!</v>
      </c>
      <c r="E24" s="12" t="e">
        <f>SUM(E4:E21)</f>
        <v>#REF!</v>
      </c>
      <c r="F24" s="12" t="e">
        <f>SUM(F4:F21)</f>
        <v>#REF!</v>
      </c>
      <c r="G24" s="12" t="e">
        <f>C24-'Раздел 1'!#REF!</f>
        <v>#REF!</v>
      </c>
    </row>
    <row r="26" spans="1:7">
      <c r="A26" s="1" t="s">
        <v>70</v>
      </c>
      <c r="B26" s="1">
        <v>177</v>
      </c>
      <c r="C26" s="12">
        <f>D26+E26+F26</f>
        <v>1820186772.2199998</v>
      </c>
      <c r="D26" s="12">
        <v>1356759812.5599999</v>
      </c>
      <c r="E26" s="1">
        <v>187839468.58000001</v>
      </c>
      <c r="F26" s="1">
        <v>275587491.07999998</v>
      </c>
    </row>
    <row r="27" spans="1:7">
      <c r="B27" s="1">
        <v>470</v>
      </c>
    </row>
    <row r="29" spans="1:7">
      <c r="A29" s="1" t="s">
        <v>72</v>
      </c>
      <c r="C29" s="12" t="e">
        <f>D29+E29+F29</f>
        <v>#REF!</v>
      </c>
      <c r="D29" s="12" t="e">
        <f>#REF!</f>
        <v>#REF!</v>
      </c>
      <c r="E29" s="12" t="e">
        <f>'2021'!#REF!</f>
        <v>#REF!</v>
      </c>
      <c r="F29" s="12" t="e">
        <f>'2022'!#REF!</f>
        <v>#REF!</v>
      </c>
    </row>
    <row r="30" spans="1:7">
      <c r="C30" s="12">
        <f>D30+E30+F30</f>
        <v>1820186772.2199998</v>
      </c>
      <c r="D30" s="12">
        <v>1356759812.5599999</v>
      </c>
      <c r="E30" s="1">
        <v>187839468.58000001</v>
      </c>
      <c r="F30" s="1">
        <v>275587491.07999998</v>
      </c>
    </row>
    <row r="31" spans="1:7">
      <c r="C31" s="12" t="e">
        <f>SUM(C29:C30)</f>
        <v>#REF!</v>
      </c>
      <c r="D31" s="12" t="e">
        <f>SUM(D29:D30)</f>
        <v>#REF!</v>
      </c>
      <c r="E31" s="12" t="e">
        <f>SUM(E29:E30)</f>
        <v>#REF!</v>
      </c>
      <c r="F31" s="12" t="e">
        <f>SUM(F29:F30)</f>
        <v>#REF!</v>
      </c>
    </row>
    <row r="32" spans="1:7">
      <c r="A32" s="13"/>
      <c r="C32" s="12"/>
      <c r="D32" s="1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2021</vt:lpstr>
      <vt:lpstr>2022</vt:lpstr>
      <vt:lpstr>свод</vt:lpstr>
      <vt:lpstr>'2021'!Print_Area</vt:lpstr>
      <vt:lpstr>'2022'!Print_Area</vt:lpstr>
      <vt:lpstr>'Раздел 1'!Print_Area</vt:lpstr>
      <vt:lpstr>'2022'!Область_печати</vt:lpstr>
    </vt:vector>
  </TitlesOfParts>
  <Company>plo.lan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Пользоавтель</cp:lastModifiedBy>
  <cp:lastPrinted>2020-09-28T07:14:35Z</cp:lastPrinted>
  <dcterms:created xsi:type="dcterms:W3CDTF">2019-06-18T13:49:47Z</dcterms:created>
  <dcterms:modified xsi:type="dcterms:W3CDTF">2021-09-06T11:04:55Z</dcterms:modified>
</cp:coreProperties>
</file>